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3ER TRIMESTRE 2022\FORMATOS DIGITAL\"/>
    </mc:Choice>
  </mc:AlternateContent>
  <xr:revisionPtr revIDLastSave="0" documentId="8_{9058777F-5450-4466-837F-0D5FCBDF2D0C}" xr6:coauthVersionLast="47" xr6:coauthVersionMax="47" xr10:uidLastSave="{00000000-0000-0000-0000-000000000000}"/>
  <bookViews>
    <workbookView xWindow="-120" yWindow="-120" windowWidth="20730" windowHeight="1116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<sst xmlns="http://schemas.openxmlformats.org/spreadsheetml/2006/main" count="951" uniqueCount="674">
  <si>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</si>
  <si>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</si>
  <si>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</si>
  <si>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</si>
  <si>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</si>
  <si>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</si>
  <si>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</si>
  <si>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</si>
  <si>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</si>
  <si>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</si>
  <si>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</si>
  <si>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</si>
  <si>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</si>
  <si>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</si>
  <si>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</si>
  <si>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</si>
  <si>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</si>
  <si>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</si>
  <si>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</si>
  <si>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</si>
  <si>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</si>
  <si>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</si>
  <si>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</si>
  <si>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</si>
  <si>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</si>
  <si>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</si>
  <si>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</si>
  <si>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</si>
  <si>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</si>
  <si>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</si>
  <si>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</si>
  <si>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</si>
  <si>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</si>
  <si>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</si>
  <si>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</si>
  <si>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</si>
  <si>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</si>
  <si>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</si>
  <si>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</si>
  <si>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</si>
  <si>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</si>
  <si>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</si>
  <si>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</si>
  <si>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</si>
  <si>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</si>
  <si>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</si>
  <si>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</si>
  <si>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</si>
  <si>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</si>
  <si>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</si>
  <si>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</si>
  <si>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</si>
  <si>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</si>
  <si>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</si>
  <si>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</si>
  <si>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</si>
  <si>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</si>
  <si>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</si>
  <si>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</si>
  <si>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</si>
  <si>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</si>
  <si>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</si>
  <si>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</si>
  <si>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</si>
  <si>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</si>
  <si>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</si>
  <si>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</si>
  <si>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</si>
  <si>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</si>
  <si>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</si>
  <si>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</si>
  <si>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</si>
  <si>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</si>
  <si>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</si>
  <si>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</si>
  <si>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</si>
  <si>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</si>
  <si>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</si>
  <si>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</si>
  <si>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</si>
  <si>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</si>
  <si>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</si>
  <si>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</si>
  <si>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</si>
  <si>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</si>
  <si>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</si>
  <si>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</si>
  <si>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</si>
  <si>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</si>
  <si>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</si>
  <si>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</si>
  <si>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</si>
  <si>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</si>
  <si>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</si>
  <si>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</si>
  <si>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</si>
  <si>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</si>
  <si>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</si>
  <si>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</si>
  <si>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</si>
  <si>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</si>
  <si>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</si>
  <si>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</si>
  <si>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</si>
  <si>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</si>
  <si>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</si>
  <si>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</si>
  <si>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</si>
  <si>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</si>
  <si>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</si>
  <si>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</si>
  <si>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</si>
  <si>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</si>
  <si>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</si>
  <si>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</si>
  <si>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</si>
  <si>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</si>
  <si>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</si>
  <si>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</si>
  <si>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</si>
  <si>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</si>
  <si>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</si>
  <si>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</si>
  <si>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</si>
  <si>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</si>
  <si>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</si>
  <si>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</si>
  <si>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</si>
  <si>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</si>
  <si>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</si>
  <si>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</si>
  <si>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</si>
  <si>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</si>
  <si>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</si>
  <si>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</si>
  <si>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</si>
  <si>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</si>
  <si>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</si>
  <si>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</si>
  <si>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</si>
  <si>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</si>
  <si>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</si>
  <si>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</si>
  <si>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</si>
  <si>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</si>
  <si>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</si>
  <si>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</si>
  <si>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</si>
  <si>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</si>
  <si>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</si>
  <si>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</si>
  <si>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</si>
  <si>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</si>
  <si>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</si>
  <si>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</si>
  <si>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</si>
  <si>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</si>
  <si>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</si>
  <si>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</si>
  <si>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</si>
  <si>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</si>
  <si>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</si>
  <si>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</si>
  <si>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</si>
  <si>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</si>
  <si>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</si>
  <si>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</si>
  <si>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</si>
  <si>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</si>
  <si>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</si>
  <si>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</si>
  <si>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</si>
  <si>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</si>
  <si>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</si>
  <si>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</si>
  <si>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</si>
  <si>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</si>
  <si>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</si>
  <si>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</si>
  <si>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</si>
  <si>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</si>
  <si>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</si>
  <si>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</si>
  <si>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</si>
  <si>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</si>
  <si>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</si>
  <si>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</si>
  <si>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</si>
  <si>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</si>
  <si>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</si>
  <si>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</si>
  <si>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</si>
  <si>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</si>
  <si>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</si>
  <si>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</si>
  <si>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</si>
  <si>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</si>
  <si>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</si>
  <si>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</si>
  <si>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</si>
  <si>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</si>
  <si>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</si>
  <si>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</si>
  <si>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</si>
  <si>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</si>
  <si>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</si>
  <si>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</si>
  <si>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</si>
  <si>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</si>
  <si>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</si>
  <si>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</si>
  <si>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</si>
  <si>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</si>
  <si>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</si>
  <si>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</si>
  <si>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</si>
  <si>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</si>
  <si>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</si>
  <si>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</si>
  <si>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</si>
  <si>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</si>
  <si>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</si>
  <si>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</si>
  <si>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</si>
  <si>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</si>
  <si>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</si>
  <si>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</si>
  <si>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</si>
  <si>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</si>
  <si>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</si>
  <si>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</si>
  <si>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</si>
  <si>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</si>
  <si>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</si>
  <si>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</si>
  <si>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</si>
  <si>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</si>
  <si>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</si>
  <si>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</si>
  <si>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</si>
  <si>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</si>
  <si>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</si>
  <si>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</si>
  <si>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</si>
  <si>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</si>
  <si>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</si>
  <si>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</si>
  <si>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</si>
  <si>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</si>
  <si>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</si>
  <si>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</si>
  <si>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</si>
  <si>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</si>
  <si>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</si>
  <si>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</si>
  <si>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</si>
  <si>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</si>
  <si>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</si>
  <si>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</si>
  <si>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</si>
  <si>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</si>
  <si>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</si>
  <si>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</si>
  <si>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</si>
  <si>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</si>
  <si>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</si>
  <si>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</si>
  <si>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</si>
  <si>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</si>
  <si>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</si>
  <si>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</si>
  <si>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</si>
  <si>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</si>
  <si>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</si>
  <si>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</si>
  <si>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</si>
  <si>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</si>
  <si>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</si>
  <si>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</si>
  <si>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</si>
  <si>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</si>
  <si>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</si>
  <si>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</si>
  <si>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</si>
  <si>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</si>
  <si>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</si>
  <si>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</si>
  <si>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</si>
  <si>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</si>
  <si>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</si>
  <si>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</si>
  <si>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</si>
  <si>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</si>
  <si>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</si>
  <si>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</si>
  <si>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</si>
  <si>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</si>
  <si>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</si>
  <si>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</si>
  <si>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</si>
  <si>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</si>
  <si>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</si>
  <si>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</si>
  <si>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</si>
  <si>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</si>
  <si>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</si>
  <si>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</si>
  <si>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</si>
  <si>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</si>
  <si>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</si>
  <si>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</si>
  <si>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</si>
  <si>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</si>
  <si>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</si>
  <si>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</si>
  <si>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</si>
  <si>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</si>
  <si>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</si>
  <si>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</si>
  <si>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</si>
  <si>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</si>
  <si>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</si>
  <si>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</si>
  <si>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</si>
  <si>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</si>
  <si>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</si>
  <si>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</si>
  <si>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</si>
  <si>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</si>
  <si>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</si>
  <si>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</si>
  <si>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</si>
  <si>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</si>
  <si>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</si>
  <si>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</si>
  <si>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</si>
  <si>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</si>
  <si>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</si>
  <si>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</si>
  <si>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</si>
  <si>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</si>
  <si>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</si>
  <si>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</si>
  <si>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</si>
  <si>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</si>
  <si>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</si>
  <si>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</si>
  <si>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</si>
  <si>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</si>
  <si>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</si>
  <si>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</si>
  <si>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</si>
  <si>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</si>
  <si>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</si>
  <si>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</si>
  <si>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</si>
  <si>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</si>
  <si>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</si>
  <si>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</si>
  <si>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</si>
  <si>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</si>
  <si>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</si>
  <si>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</si>
  <si>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</si>
  <si>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</si>
  <si>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</si>
  <si>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</si>
  <si>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</si>
  <si>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</si>
  <si>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</si>
  <si>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</si>
  <si>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</si>
  <si>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</si>
  <si>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</si>
  <si>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</si>
  <si>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</si>
  <si>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</si>
  <si>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</si>
  <si>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</si>
  <si>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</si>
  <si>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</si>
  <si>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</si>
  <si>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</si>
  <si>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</si>
  <si>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</si>
  <si>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</si>
  <si>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</si>
  <si>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</si>
  <si>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</si>
  <si>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</si>
  <si>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</si>
  <si>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</si>
  <si>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</si>
  <si>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</si>
  <si>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</si>
  <si>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</si>
  <si>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</si>
  <si>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</si>
  <si>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</si>
  <si>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</si>
  <si>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</si>
  <si>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</si>
  <si>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</si>
  <si>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</si>
  <si>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</si>
  <si>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</si>
  <si>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</si>
  <si>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</si>
  <si>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</si>
  <si>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</si>
  <si>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</si>
  <si>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</si>
  <si>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</si>
  <si>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</si>
  <si>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</si>
  <si>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</si>
  <si>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</si>
  <si>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</si>
  <si>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</si>
  <si>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</si>
  <si>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</si>
  <si>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</si>
  <si>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</si>
  <si>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</si>
  <si>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</si>
  <si>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</si>
  <si>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</si>
  <si>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</si>
  <si>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</si>
  <si>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</si>
  <si>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</si>
  <si>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</si>
  <si>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</si>
  <si>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</si>
  <si>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</si>
  <si>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</si>
  <si>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</si>
  <si>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</si>
  <si>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</si>
  <si>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</si>
  <si>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</si>
  <si>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</si>
  <si>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</si>
  <si>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</si>
  <si>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</si>
  <si>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</si>
  <si>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</si>
  <si>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</si>
  <si>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</si>
  <si>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</si>
  <si>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</si>
  <si>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</si>
  <si>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</si>
  <si>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</si>
  <si>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</si>
  <si>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</si>
  <si>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</si>
  <si>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</si>
  <si>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</si>
  <si>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</si>
  <si>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</si>
  <si>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</si>
  <si>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</si>
  <si>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</si>
  <si>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</si>
  <si>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</si>
  <si>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</si>
  <si>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</si>
  <si>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</si>
  <si>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</si>
  <si>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</si>
  <si>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</si>
  <si>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</si>
  <si>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</si>
  <si>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</si>
  <si>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</si>
  <si>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</si>
  <si>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</si>
  <si>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</si>
  <si>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</si>
  <si>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</si>
  <si>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</si>
  <si>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</si>
  <si>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</si>
  <si>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</si>
  <si>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</si>
  <si>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</si>
  <si>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</si>
  <si>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</si>
  <si>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</si>
  <si>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</si>
  <si>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</si>
  <si>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</si>
  <si>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</si>
  <si>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</si>
  <si>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</si>
  <si>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</si>
  <si>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</si>
  <si>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</si>
  <si>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</si>
  <si>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</si>
  <si>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</si>
  <si>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</si>
  <si>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</si>
  <si>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</si>
  <si>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</si>
  <si>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</si>
  <si>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</si>
  <si>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</si>
  <si>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</si>
  <si>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</si>
  <si>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</si>
  <si>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</si>
  <si>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</si>
  <si>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</si>
  <si>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</si>
  <si>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</si>
  <si>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</si>
  <si>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</si>
  <si>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</si>
  <si>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</si>
  <si>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</si>
  <si>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</si>
  <si>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</si>
  <si>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</si>
  <si>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</si>
  <si>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</si>
  <si>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</si>
  <si>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</si>
  <si>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</si>
  <si>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</si>
  <si>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</si>
  <si>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</si>
  <si>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</si>
  <si>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</si>
  <si>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</si>
  <si>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</si>
  <si>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</si>
  <si>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</si>
  <si>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</si>
  <si>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</si>
  <si>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</si>
  <si>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</si>
  <si>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</si>
  <si>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</si>
  <si>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</si>
  <si>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</si>
  <si>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</si>
  <si>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</si>
  <si>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</si>
  <si>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</si>
  <si>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</si>
  <si>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</si>
  <si>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</si>
  <si>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</si>
  <si>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</si>
  <si>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</si>
  <si>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</si>
  <si>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</si>
  <si>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</si>
  <si>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</si>
  <si>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</si>
  <si>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</si>
  <si>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</si>
  <si>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</si>
  <si>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</si>
  <si>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</si>
  <si>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</si>
  <si>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</si>
  <si>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</si>
  <si>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</si>
  <si>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</si>
  <si>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</si>
  <si>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</si>
  <si>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</si>
  <si>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</si>
  <si>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</si>
  <si>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</si>
  <si>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</si>
  <si>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</si>
  <si>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</si>
  <si>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</si>
  <si>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</si>
  <si>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</si>
  <si>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</si>
  <si>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</si>
  <si>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</si>
  <si>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</si>
  <si>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</si>
  <si>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</si>
  <si>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</si>
  <si>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</si>
  <si>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</si>
  <si>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</si>
  <si>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</si>
  <si>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</si>
  <si>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</si>
  <si>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</si>
  <si>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</si>
  <si>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</si>
  <si>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</si>
  <si>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</si>
  <si>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</si>
  <si>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</si>
  <si>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</si>
  <si>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</si>
  <si>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</si>
  <si>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</si>
  <si>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</si>
  <si>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</si>
  <si>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</si>
  <si>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</si>
  <si>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</si>
  <si>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</si>
  <si>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</si>
  <si>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</si>
  <si>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</si>
  <si>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</si>
  <si>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</si>
  <si>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</si>
  <si>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</si>
  <si>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</si>
  <si>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</si>
  <si>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</si>
  <si>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</si>
  <si>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</si>
  <si>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</si>
  <si>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</si>
  <si>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</si>
  <si>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</si>
  <si>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</si>
  <si>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</si>
  <si>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</si>
  <si>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</si>
  <si>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</si>
  <si>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</si>
  <si>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</si>
  <si>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</si>
  <si>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</si>
  <si>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</si>
  <si>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</si>
  <si>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</si>
  <si>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</si>
  <si>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</si>
  <si>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</si>
  <si>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</si>
  <si>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</si>
  <si>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</si>
  <si>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</si>
  <si>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</si>
  <si>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</si>
  <si>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</si>
  <si>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</si>
  <si>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</si>
  <si>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</si>
  <si>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</si>
  <si>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</si>
  <si>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</si>
  <si>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</si>
  <si>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</si>
  <si>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</si>
  <si>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</si>
  <si>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</si>
  <si>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</si>
  <si>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</si>
  <si>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</si>
  <si>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</si>
  <si>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</si>
  <si>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</si>
  <si>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</si>
  <si>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</si>
  <si>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</si>
  <si>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del Municipio de Salamanca, Guanajuato.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</si>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</sst>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1" xfId="13" applyNumberFormat="1" applyFont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wrapText="1" indent="1"/>
    </xf>
  </cellXfs>
  <cellStyles count="28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3" xr:uid="{FC7F6BB9-586C-48BE-8ECF-EEFF76B56129}"/>
    <cellStyle name="Millares 2 2 3" xfId="21" xr:uid="{8A9B1D05-0FB6-4E11-BF22-7D9B1FFB3865}"/>
    <cellStyle name="Millares 2 3" xfId="16" xr:uid="{00000000-0005-0000-0000-000004000000}"/>
    <cellStyle name="Millares 2 3 2" xfId="24" xr:uid="{01D8C87F-5D69-4A0A-ABB0-C593BF714C12}"/>
    <cellStyle name="Millares 2 4" xfId="22" xr:uid="{35579854-8879-4D03-A988-D665CC499680}"/>
    <cellStyle name="Millares 2 5" xfId="20" xr:uid="{B69C7196-9971-43A2-8BD2-32905957F825}"/>
    <cellStyle name="Millares 3" xfId="19" xr:uid="{00000000-0005-0000-0000-000005000000}"/>
    <cellStyle name="Millares 3 2" xfId="27" xr:uid="{04B004D3-203F-4934-A547-DCB0F08BC68E}"/>
    <cellStyle name="Millares 4" xfId="17" xr:uid="{00000000-0005-0000-0000-000006000000}"/>
    <cellStyle name="Millares 4 2" xfId="25" xr:uid="{4EC34902-277C-46E4-9C65-37C8E21859D2}"/>
    <cellStyle name="Millares 5" xfId="26" xr:uid="{A453E8E3-C56D-4E4A-9EB9-7E42E8337B3C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1" t="s">
        <v>672</v>
      </c>
      <c r="B1" s="151"/>
      <c r="C1" s="17"/>
      <c r="D1" s="14" t="s">
        <v>614</v>
      </c>
      <c r="E1" s="15">
        <v>2022</v>
      </c>
    </row>
    <row r="2" spans="1:5" ht="18.95" customHeight="1" x14ac:dyDescent="0.2">
      <c r="A2" s="152" t="s">
        <v>613</v>
      </c>
      <c r="B2" s="152"/>
      <c r="C2" s="36"/>
      <c r="D2" s="14" t="s">
        <v>615</v>
      </c>
      <c r="E2" s="17" t="s">
        <v>620</v>
      </c>
    </row>
    <row r="3" spans="1:5" ht="18.95" customHeight="1" x14ac:dyDescent="0.2">
      <c r="A3" s="151" t="s">
        <v>673</v>
      </c>
      <c r="B3" s="151"/>
      <c r="C3" s="17"/>
      <c r="D3" s="14" t="s">
        <v>616</v>
      </c>
      <c r="E3" s="15">
        <v>3</v>
      </c>
    </row>
    <row r="4" spans="1:5" ht="18.95" customHeight="1" x14ac:dyDescent="0.2">
      <c r="A4" s="151" t="s">
        <v>635</v>
      </c>
      <c r="B4" s="151"/>
      <c r="C4" s="151"/>
      <c r="D4" s="151"/>
      <c r="E4" s="151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12" sqref="C12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6" t="s">
        <v>672</v>
      </c>
      <c r="B1" s="157"/>
      <c r="C1" s="158"/>
    </row>
    <row r="2" spans="1:3" s="37" customFormat="1" ht="18" customHeight="1" x14ac:dyDescent="0.25">
      <c r="A2" s="159" t="s">
        <v>625</v>
      </c>
      <c r="B2" s="160"/>
      <c r="C2" s="161"/>
    </row>
    <row r="3" spans="1:3" s="37" customFormat="1" ht="18" customHeight="1" x14ac:dyDescent="0.25">
      <c r="A3" s="159" t="s">
        <v>673</v>
      </c>
      <c r="B3" s="160"/>
      <c r="C3" s="161"/>
    </row>
    <row r="4" spans="1:3" s="39" customFormat="1" ht="18" customHeight="1" x14ac:dyDescent="0.2">
      <c r="A4" s="162" t="s">
        <v>626</v>
      </c>
      <c r="B4" s="163"/>
      <c r="C4" s="164"/>
    </row>
    <row r="5" spans="1:3" x14ac:dyDescent="0.2">
      <c r="A5" s="54" t="s">
        <v>525</v>
      </c>
      <c r="B5" s="54"/>
      <c r="C5" s="132">
        <v>37563425.700000003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25257.32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25257.32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37588683.020000003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abSelected="1" workbookViewId="0">
      <selection activeCell="C15" sqref="C1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5" t="s">
        <v>672</v>
      </c>
      <c r="B1" s="166"/>
      <c r="C1" s="167"/>
    </row>
    <row r="2" spans="1:3" s="40" customFormat="1" ht="18.95" customHeight="1" x14ac:dyDescent="0.25">
      <c r="A2" s="168" t="s">
        <v>627</v>
      </c>
      <c r="B2" s="169"/>
      <c r="C2" s="170"/>
    </row>
    <row r="3" spans="1:3" s="40" customFormat="1" ht="18.95" customHeight="1" x14ac:dyDescent="0.25">
      <c r="A3" s="168" t="s">
        <v>673</v>
      </c>
      <c r="B3" s="169"/>
      <c r="C3" s="170"/>
    </row>
    <row r="4" spans="1:3" x14ac:dyDescent="0.2">
      <c r="A4" s="162" t="s">
        <v>626</v>
      </c>
      <c r="B4" s="163"/>
      <c r="C4" s="164"/>
    </row>
    <row r="5" spans="1:3" x14ac:dyDescent="0.2">
      <c r="A5" s="79" t="s">
        <v>538</v>
      </c>
      <c r="B5" s="54"/>
      <c r="C5" s="177">
        <v>31842041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346357</v>
      </c>
    </row>
    <row r="8" spans="1:3" x14ac:dyDescent="0.2">
      <c r="A8" s="121">
        <v>2.1</v>
      </c>
      <c r="B8" s="80" t="s">
        <v>372</v>
      </c>
      <c r="C8" s="136">
        <v>0</v>
      </c>
    </row>
    <row r="9" spans="1:3" x14ac:dyDescent="0.2">
      <c r="A9" s="121">
        <v>2.2000000000000002</v>
      </c>
      <c r="B9" s="80" t="s">
        <v>369</v>
      </c>
      <c r="C9" s="136">
        <v>0</v>
      </c>
    </row>
    <row r="10" spans="1:3" x14ac:dyDescent="0.2">
      <c r="A10" s="85">
        <v>2.2999999999999998</v>
      </c>
      <c r="B10" s="72" t="s">
        <v>239</v>
      </c>
      <c r="C10" s="176">
        <v>289358</v>
      </c>
    </row>
    <row r="11" spans="1:3" x14ac:dyDescent="0.2">
      <c r="A11" s="85">
        <v>2.4</v>
      </c>
      <c r="B11" s="72" t="s">
        <v>240</v>
      </c>
      <c r="C11" s="176">
        <v>41695</v>
      </c>
    </row>
    <row r="12" spans="1:3" x14ac:dyDescent="0.2">
      <c r="A12" s="85">
        <v>2.5</v>
      </c>
      <c r="B12" s="72" t="s">
        <v>241</v>
      </c>
      <c r="C12" s="136">
        <v>0</v>
      </c>
    </row>
    <row r="13" spans="1:3" x14ac:dyDescent="0.2">
      <c r="A13" s="85">
        <v>2.6</v>
      </c>
      <c r="B13" s="72" t="s">
        <v>242</v>
      </c>
      <c r="C13" s="136">
        <v>0</v>
      </c>
    </row>
    <row r="14" spans="1:3" x14ac:dyDescent="0.2">
      <c r="A14" s="85">
        <v>2.7</v>
      </c>
      <c r="B14" s="72" t="s">
        <v>243</v>
      </c>
      <c r="C14" s="136">
        <v>0</v>
      </c>
    </row>
    <row r="15" spans="1:3" x14ac:dyDescent="0.2">
      <c r="A15" s="85">
        <v>2.8</v>
      </c>
      <c r="B15" s="72" t="s">
        <v>244</v>
      </c>
      <c r="C15" s="178">
        <v>15304</v>
      </c>
    </row>
    <row r="16" spans="1:3" x14ac:dyDescent="0.2">
      <c r="A16" s="85">
        <v>2.9</v>
      </c>
      <c r="B16" s="72" t="s">
        <v>246</v>
      </c>
      <c r="C16" s="136">
        <v>0</v>
      </c>
    </row>
    <row r="17" spans="1:3" x14ac:dyDescent="0.2">
      <c r="A17" s="85" t="s">
        <v>540</v>
      </c>
      <c r="B17" s="72" t="s">
        <v>541</v>
      </c>
      <c r="C17" s="136">
        <v>0</v>
      </c>
    </row>
    <row r="18" spans="1:3" x14ac:dyDescent="0.2">
      <c r="A18" s="85" t="s">
        <v>570</v>
      </c>
      <c r="B18" s="72" t="s">
        <v>248</v>
      </c>
      <c r="C18" s="136">
        <v>0</v>
      </c>
    </row>
    <row r="19" spans="1:3" x14ac:dyDescent="0.2">
      <c r="A19" s="85" t="s">
        <v>571</v>
      </c>
      <c r="B19" s="72" t="s">
        <v>542</v>
      </c>
      <c r="C19" s="136">
        <v>0</v>
      </c>
    </row>
    <row r="20" spans="1:3" x14ac:dyDescent="0.2">
      <c r="A20" s="85" t="s">
        <v>572</v>
      </c>
      <c r="B20" s="72" t="s">
        <v>543</v>
      </c>
      <c r="C20" s="136">
        <v>0</v>
      </c>
    </row>
    <row r="21" spans="1:3" x14ac:dyDescent="0.2">
      <c r="A21" s="85" t="s">
        <v>573</v>
      </c>
      <c r="B21" s="72" t="s">
        <v>544</v>
      </c>
      <c r="C21" s="136">
        <v>0</v>
      </c>
    </row>
    <row r="22" spans="1:3" x14ac:dyDescent="0.2">
      <c r="A22" s="85" t="s">
        <v>545</v>
      </c>
      <c r="B22" s="72" t="s">
        <v>546</v>
      </c>
      <c r="C22" s="136">
        <v>0</v>
      </c>
    </row>
    <row r="23" spans="1:3" x14ac:dyDescent="0.2">
      <c r="A23" s="85" t="s">
        <v>547</v>
      </c>
      <c r="B23" s="72" t="s">
        <v>548</v>
      </c>
      <c r="C23" s="136">
        <v>0</v>
      </c>
    </row>
    <row r="24" spans="1:3" x14ac:dyDescent="0.2">
      <c r="A24" s="85" t="s">
        <v>549</v>
      </c>
      <c r="B24" s="72" t="s">
        <v>550</v>
      </c>
      <c r="C24" s="136">
        <v>0</v>
      </c>
    </row>
    <row r="25" spans="1:3" x14ac:dyDescent="0.2">
      <c r="A25" s="85" t="s">
        <v>551</v>
      </c>
      <c r="B25" s="72" t="s">
        <v>552</v>
      </c>
      <c r="C25" s="136">
        <v>0</v>
      </c>
    </row>
    <row r="26" spans="1:3" x14ac:dyDescent="0.2">
      <c r="A26" s="85" t="s">
        <v>553</v>
      </c>
      <c r="B26" s="72" t="s">
        <v>554</v>
      </c>
      <c r="C26" s="136">
        <v>0</v>
      </c>
    </row>
    <row r="27" spans="1:3" x14ac:dyDescent="0.2">
      <c r="A27" s="85" t="s">
        <v>555</v>
      </c>
      <c r="B27" s="72" t="s">
        <v>556</v>
      </c>
      <c r="C27" s="136">
        <v>0</v>
      </c>
    </row>
    <row r="28" spans="1:3" x14ac:dyDescent="0.2">
      <c r="A28" s="85" t="s">
        <v>557</v>
      </c>
      <c r="B28" s="80" t="s">
        <v>558</v>
      </c>
      <c r="C28" s="136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7">
        <f>SUM(C31:C37)</f>
        <v>0</v>
      </c>
    </row>
    <row r="31" spans="1:3" x14ac:dyDescent="0.2">
      <c r="A31" s="85" t="s">
        <v>560</v>
      </c>
      <c r="B31" s="72" t="s">
        <v>441</v>
      </c>
      <c r="C31" s="136">
        <v>0</v>
      </c>
    </row>
    <row r="32" spans="1:3" x14ac:dyDescent="0.2">
      <c r="A32" s="85" t="s">
        <v>561</v>
      </c>
      <c r="B32" s="72" t="s">
        <v>80</v>
      </c>
      <c r="C32" s="136">
        <v>0</v>
      </c>
    </row>
    <row r="33" spans="1:3" x14ac:dyDescent="0.2">
      <c r="A33" s="85" t="s">
        <v>562</v>
      </c>
      <c r="B33" s="72" t="s">
        <v>451</v>
      </c>
      <c r="C33" s="136">
        <v>0</v>
      </c>
    </row>
    <row r="34" spans="1:3" x14ac:dyDescent="0.2">
      <c r="A34" s="85" t="s">
        <v>563</v>
      </c>
      <c r="B34" s="72" t="s">
        <v>564</v>
      </c>
      <c r="C34" s="136">
        <v>0</v>
      </c>
    </row>
    <row r="35" spans="1:3" x14ac:dyDescent="0.2">
      <c r="A35" s="85" t="s">
        <v>565</v>
      </c>
      <c r="B35" s="72" t="s">
        <v>566</v>
      </c>
      <c r="C35" s="136">
        <v>0</v>
      </c>
    </row>
    <row r="36" spans="1:3" x14ac:dyDescent="0.2">
      <c r="A36" s="85" t="s">
        <v>567</v>
      </c>
      <c r="B36" s="72" t="s">
        <v>459</v>
      </c>
      <c r="C36" s="136">
        <v>0</v>
      </c>
    </row>
    <row r="37" spans="1:3" x14ac:dyDescent="0.2">
      <c r="A37" s="85" t="s">
        <v>568</v>
      </c>
      <c r="B37" s="80" t="s">
        <v>569</v>
      </c>
      <c r="C37" s="138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31495684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5" t="s">
        <v>672</v>
      </c>
      <c r="B1" s="171"/>
      <c r="C1" s="171"/>
      <c r="D1" s="171"/>
      <c r="E1" s="171"/>
      <c r="F1" s="171"/>
      <c r="G1" s="27" t="s">
        <v>617</v>
      </c>
      <c r="H1" s="28">
        <v>2022</v>
      </c>
    </row>
    <row r="2" spans="1:10" ht="18.95" customHeight="1" x14ac:dyDescent="0.2">
      <c r="A2" s="155" t="s">
        <v>628</v>
      </c>
      <c r="B2" s="171"/>
      <c r="C2" s="171"/>
      <c r="D2" s="171"/>
      <c r="E2" s="171"/>
      <c r="F2" s="171"/>
      <c r="G2" s="27" t="s">
        <v>618</v>
      </c>
      <c r="H2" s="28" t="s">
        <v>620</v>
      </c>
    </row>
    <row r="3" spans="1:10" ht="18.95" customHeight="1" x14ac:dyDescent="0.2">
      <c r="A3" s="172" t="s">
        <v>673</v>
      </c>
      <c r="B3" s="173"/>
      <c r="C3" s="173"/>
      <c r="D3" s="173"/>
      <c r="E3" s="173"/>
      <c r="F3" s="173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50080358.020000003</v>
      </c>
      <c r="E40" s="34">
        <v>0</v>
      </c>
      <c r="F40" s="34">
        <f t="shared" si="0"/>
        <v>50080358.020000003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37563425.700000003</v>
      </c>
      <c r="E41" s="34">
        <v>-50080358.020000003</v>
      </c>
      <c r="F41" s="34">
        <f t="shared" si="0"/>
        <v>-12516932.32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37563425.700000003</v>
      </c>
      <c r="E43" s="34">
        <v>-37563425.700000003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-37563425.700000003</v>
      </c>
      <c r="F44" s="34">
        <f t="shared" si="0"/>
        <v>-37563425.700000003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-50080358.020000003</v>
      </c>
      <c r="F45" s="34">
        <f t="shared" si="0"/>
        <v>-50080358.020000003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101886695.47</v>
      </c>
      <c r="E46" s="34">
        <v>-98981339.230000004</v>
      </c>
      <c r="F46" s="34">
        <f t="shared" si="0"/>
        <v>2905356.2399999946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673680.77</v>
      </c>
      <c r="E47" s="34">
        <v>-673680.77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135772329.80000001</v>
      </c>
      <c r="E48" s="34">
        <v>-120439369.02</v>
      </c>
      <c r="F48" s="34">
        <f t="shared" si="0"/>
        <v>15332960.780000016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106771383.68000001</v>
      </c>
      <c r="E49" s="34">
        <v>-106771383.68000001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106771383.68000001</v>
      </c>
      <c r="E50" s="34">
        <v>-106771383.68000001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69306712.340000004</v>
      </c>
      <c r="E51" s="34">
        <v>-37464671.340000004</v>
      </c>
      <c r="F51" s="34">
        <f t="shared" si="0"/>
        <v>31842041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4" t="s">
        <v>34</v>
      </c>
      <c r="B5" s="174"/>
      <c r="C5" s="174"/>
      <c r="D5" s="174"/>
      <c r="E5" s="174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5" t="s">
        <v>36</v>
      </c>
      <c r="C10" s="175"/>
      <c r="D10" s="175"/>
      <c r="E10" s="175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5" t="s">
        <v>38</v>
      </c>
      <c r="C12" s="175"/>
      <c r="D12" s="175"/>
      <c r="E12" s="175"/>
    </row>
    <row r="13" spans="1:8" s="112" customFormat="1" ht="26.1" customHeight="1" x14ac:dyDescent="0.2">
      <c r="A13" s="116" t="s">
        <v>603</v>
      </c>
      <c r="B13" s="175" t="s">
        <v>39</v>
      </c>
      <c r="C13" s="175"/>
      <c r="D13" s="175"/>
      <c r="E13" s="175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3" t="s">
        <v>672</v>
      </c>
      <c r="B1" s="154"/>
      <c r="C1" s="154"/>
      <c r="D1" s="154"/>
      <c r="E1" s="154"/>
      <c r="F1" s="154"/>
      <c r="G1" s="14" t="s">
        <v>617</v>
      </c>
      <c r="H1" s="25">
        <v>2022</v>
      </c>
    </row>
    <row r="2" spans="1:8" s="16" customFormat="1" ht="18.95" customHeight="1" x14ac:dyDescent="0.25">
      <c r="A2" s="153" t="s">
        <v>621</v>
      </c>
      <c r="B2" s="154"/>
      <c r="C2" s="154"/>
      <c r="D2" s="154"/>
      <c r="E2" s="154"/>
      <c r="F2" s="154"/>
      <c r="G2" s="14" t="s">
        <v>618</v>
      </c>
      <c r="H2" s="25" t="s">
        <v>620</v>
      </c>
    </row>
    <row r="3" spans="1:8" s="16" customFormat="1" ht="18.95" customHeight="1" x14ac:dyDescent="0.25">
      <c r="A3" s="153" t="s">
        <v>673</v>
      </c>
      <c r="B3" s="154"/>
      <c r="C3" s="154"/>
      <c r="D3" s="154"/>
      <c r="E3" s="154"/>
      <c r="F3" s="154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313666.65000000002</v>
      </c>
      <c r="D15" s="24">
        <v>312045.62</v>
      </c>
      <c r="E15" s="24">
        <v>317647.67</v>
      </c>
      <c r="F15" s="24">
        <v>317113.62</v>
      </c>
      <c r="G15" s="24">
        <v>315264.34000000003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151413.17000000001</v>
      </c>
      <c r="D20" s="24">
        <v>151413.17000000001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45179.66</v>
      </c>
      <c r="D21" s="24">
        <v>45179.66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43644.01</v>
      </c>
      <c r="D23" s="24">
        <v>43644.01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428.95</v>
      </c>
      <c r="D24" s="24">
        <v>428.95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21153.759999999998</v>
      </c>
      <c r="D25" s="24">
        <v>21153.759999999998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25257.32</v>
      </c>
    </row>
    <row r="42" spans="1:8" x14ac:dyDescent="0.2">
      <c r="A42" s="22">
        <v>1151</v>
      </c>
      <c r="B42" s="20" t="s">
        <v>225</v>
      </c>
      <c r="C42" s="24">
        <v>25257.32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8326032.8200000003</v>
      </c>
      <c r="D62" s="24">
        <f t="shared" ref="D62:E62" si="0">SUM(D63:D70)</f>
        <v>0</v>
      </c>
      <c r="E62" s="24">
        <f t="shared" si="0"/>
        <v>-5133984.6300000008</v>
      </c>
    </row>
    <row r="63" spans="1:9" x14ac:dyDescent="0.2">
      <c r="A63" s="22">
        <v>1241</v>
      </c>
      <c r="B63" s="20" t="s">
        <v>239</v>
      </c>
      <c r="C63" s="24">
        <v>4065280.41</v>
      </c>
      <c r="D63" s="24">
        <v>0</v>
      </c>
      <c r="E63" s="24">
        <v>-2678815.96</v>
      </c>
    </row>
    <row r="64" spans="1:9" x14ac:dyDescent="0.2">
      <c r="A64" s="22">
        <v>1242</v>
      </c>
      <c r="B64" s="20" t="s">
        <v>240</v>
      </c>
      <c r="C64" s="24">
        <v>640737.29</v>
      </c>
      <c r="D64" s="24">
        <v>0</v>
      </c>
      <c r="E64" s="24">
        <v>-296958.43</v>
      </c>
    </row>
    <row r="65" spans="1:9" x14ac:dyDescent="0.2">
      <c r="A65" s="22">
        <v>1243</v>
      </c>
      <c r="B65" s="20" t="s">
        <v>241</v>
      </c>
      <c r="C65" s="24">
        <v>128446.61</v>
      </c>
      <c r="D65" s="24">
        <v>0</v>
      </c>
      <c r="E65" s="24">
        <v>-59881.9</v>
      </c>
    </row>
    <row r="66" spans="1:9" x14ac:dyDescent="0.2">
      <c r="A66" s="22">
        <v>1244</v>
      </c>
      <c r="B66" s="20" t="s">
        <v>242</v>
      </c>
      <c r="C66" s="24">
        <v>3200299.74</v>
      </c>
      <c r="D66" s="24">
        <v>0</v>
      </c>
      <c r="E66" s="24">
        <v>-1956672.02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264123.77</v>
      </c>
      <c r="D68" s="24">
        <v>0</v>
      </c>
      <c r="E68" s="24">
        <v>-141656.32000000001</v>
      </c>
    </row>
    <row r="69" spans="1:9" x14ac:dyDescent="0.2">
      <c r="A69" s="22">
        <v>1247</v>
      </c>
      <c r="B69" s="20" t="s">
        <v>245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166706.79999999999</v>
      </c>
      <c r="D74" s="24">
        <f>SUM(D75:D79)</f>
        <v>0</v>
      </c>
      <c r="E74" s="24">
        <f>SUM(E75:E79)</f>
        <v>81370.89</v>
      </c>
    </row>
    <row r="75" spans="1:9" x14ac:dyDescent="0.2">
      <c r="A75" s="22">
        <v>1251</v>
      </c>
      <c r="B75" s="20" t="s">
        <v>249</v>
      </c>
      <c r="C75" s="24">
        <v>25494.799999999999</v>
      </c>
      <c r="D75" s="24">
        <v>0</v>
      </c>
      <c r="E75" s="24">
        <v>7573.02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141212</v>
      </c>
      <c r="D78" s="24">
        <v>0</v>
      </c>
      <c r="E78" s="24">
        <v>73797.87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315187.58</v>
      </c>
      <c r="D110" s="24">
        <f>SUM(D111:D119)</f>
        <v>315187.58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6915.29</v>
      </c>
      <c r="D111" s="24">
        <f>C111</f>
        <v>6915.29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36098.21</v>
      </c>
      <c r="D112" s="24">
        <f t="shared" ref="D112:D119" si="1">C112</f>
        <v>36098.21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269364.34000000003</v>
      </c>
      <c r="D117" s="24">
        <f t="shared" si="1"/>
        <v>269364.34000000003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2809.74</v>
      </c>
      <c r="D119" s="24">
        <f t="shared" si="1"/>
        <v>2809.74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2" t="s">
        <v>672</v>
      </c>
      <c r="B1" s="152"/>
      <c r="C1" s="152"/>
      <c r="D1" s="14" t="s">
        <v>617</v>
      </c>
      <c r="E1" s="25">
        <v>2022</v>
      </c>
    </row>
    <row r="2" spans="1:5" s="16" customFormat="1" ht="18.95" customHeight="1" x14ac:dyDescent="0.25">
      <c r="A2" s="152" t="s">
        <v>622</v>
      </c>
      <c r="B2" s="152"/>
      <c r="C2" s="152"/>
      <c r="D2" s="14" t="s">
        <v>618</v>
      </c>
      <c r="E2" s="25" t="s">
        <v>620</v>
      </c>
    </row>
    <row r="3" spans="1:5" s="16" customFormat="1" ht="18.95" customHeight="1" x14ac:dyDescent="0.25">
      <c r="A3" s="152" t="s">
        <v>673</v>
      </c>
      <c r="B3" s="152"/>
      <c r="C3" s="152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2594295.8699999996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17551.05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17551.05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2576744.8199999998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2576744.8199999998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33731233.950000003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33731233.950000003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33731233.950000003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1263153.2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1263153.2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1263153.2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31495683.900000006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29986322.320000004</v>
      </c>
      <c r="D99" s="53">
        <f>C99/$C$98</f>
        <v>0.95207719302770877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25932211.630000003</v>
      </c>
      <c r="D100" s="53">
        <f t="shared" ref="D100:D163" si="0">C100/$C$98</f>
        <v>0.82335762932901413</v>
      </c>
      <c r="E100" s="49"/>
    </row>
    <row r="101" spans="1:5" x14ac:dyDescent="0.2">
      <c r="A101" s="51">
        <v>5111</v>
      </c>
      <c r="B101" s="49" t="s">
        <v>363</v>
      </c>
      <c r="C101" s="52">
        <v>17549978.530000001</v>
      </c>
      <c r="D101" s="53">
        <f t="shared" si="0"/>
        <v>0.55721852510718139</v>
      </c>
      <c r="E101" s="49"/>
    </row>
    <row r="102" spans="1:5" x14ac:dyDescent="0.2">
      <c r="A102" s="51">
        <v>5112</v>
      </c>
      <c r="B102" s="49" t="s">
        <v>364</v>
      </c>
      <c r="C102" s="52">
        <v>3463.94</v>
      </c>
      <c r="D102" s="53">
        <f t="shared" si="0"/>
        <v>1.0998141875560287E-4</v>
      </c>
      <c r="E102" s="49"/>
    </row>
    <row r="103" spans="1:5" x14ac:dyDescent="0.2">
      <c r="A103" s="51">
        <v>5113</v>
      </c>
      <c r="B103" s="49" t="s">
        <v>365</v>
      </c>
      <c r="C103" s="52">
        <v>881467.68</v>
      </c>
      <c r="D103" s="53">
        <f t="shared" si="0"/>
        <v>2.7986935695655742E-2</v>
      </c>
      <c r="E103" s="49"/>
    </row>
    <row r="104" spans="1:5" x14ac:dyDescent="0.2">
      <c r="A104" s="51">
        <v>5114</v>
      </c>
      <c r="B104" s="49" t="s">
        <v>366</v>
      </c>
      <c r="C104" s="52">
        <v>4302127.59</v>
      </c>
      <c r="D104" s="53">
        <f t="shared" si="0"/>
        <v>0.13659419505413561</v>
      </c>
      <c r="E104" s="49"/>
    </row>
    <row r="105" spans="1:5" x14ac:dyDescent="0.2">
      <c r="A105" s="51">
        <v>5115</v>
      </c>
      <c r="B105" s="49" t="s">
        <v>367</v>
      </c>
      <c r="C105" s="52">
        <v>2322682.67</v>
      </c>
      <c r="D105" s="53">
        <f t="shared" si="0"/>
        <v>7.3746062393012513E-2</v>
      </c>
      <c r="E105" s="49"/>
    </row>
    <row r="106" spans="1:5" x14ac:dyDescent="0.2">
      <c r="A106" s="51">
        <v>5116</v>
      </c>
      <c r="B106" s="49" t="s">
        <v>368</v>
      </c>
      <c r="C106" s="52">
        <v>872491.22</v>
      </c>
      <c r="D106" s="53">
        <f t="shared" si="0"/>
        <v>2.7701929660273222E-2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2028679.3199999998</v>
      </c>
      <c r="D107" s="53">
        <f t="shared" si="0"/>
        <v>6.4411343676204449E-2</v>
      </c>
      <c r="E107" s="49"/>
    </row>
    <row r="108" spans="1:5" x14ac:dyDescent="0.2">
      <c r="A108" s="51">
        <v>5121</v>
      </c>
      <c r="B108" s="49" t="s">
        <v>370</v>
      </c>
      <c r="C108" s="52">
        <v>597056.39</v>
      </c>
      <c r="D108" s="53">
        <f t="shared" si="0"/>
        <v>1.8956768549483693E-2</v>
      </c>
      <c r="E108" s="49"/>
    </row>
    <row r="109" spans="1:5" x14ac:dyDescent="0.2">
      <c r="A109" s="51">
        <v>5122</v>
      </c>
      <c r="B109" s="49" t="s">
        <v>371</v>
      </c>
      <c r="C109" s="52">
        <v>432150.23</v>
      </c>
      <c r="D109" s="53">
        <f t="shared" si="0"/>
        <v>1.372093495007422E-2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248916.9</v>
      </c>
      <c r="D111" s="53">
        <f t="shared" si="0"/>
        <v>7.9032066993788928E-3</v>
      </c>
      <c r="E111" s="49"/>
    </row>
    <row r="112" spans="1:5" x14ac:dyDescent="0.2">
      <c r="A112" s="51">
        <v>5125</v>
      </c>
      <c r="B112" s="49" t="s">
        <v>374</v>
      </c>
      <c r="C112" s="52">
        <v>133565.9</v>
      </c>
      <c r="D112" s="53">
        <f t="shared" si="0"/>
        <v>4.2407683676302065E-3</v>
      </c>
      <c r="E112" s="49"/>
    </row>
    <row r="113" spans="1:5" x14ac:dyDescent="0.2">
      <c r="A113" s="51">
        <v>5126</v>
      </c>
      <c r="B113" s="49" t="s">
        <v>375</v>
      </c>
      <c r="C113" s="52">
        <v>459206.71</v>
      </c>
      <c r="D113" s="53">
        <f t="shared" si="0"/>
        <v>1.457998852979344E-2</v>
      </c>
      <c r="E113" s="49"/>
    </row>
    <row r="114" spans="1:5" x14ac:dyDescent="0.2">
      <c r="A114" s="51">
        <v>5127</v>
      </c>
      <c r="B114" s="49" t="s">
        <v>376</v>
      </c>
      <c r="C114" s="52">
        <v>34185.699999999997</v>
      </c>
      <c r="D114" s="53">
        <f t="shared" si="0"/>
        <v>1.0854090391731418E-3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123597.49</v>
      </c>
      <c r="D116" s="53">
        <f t="shared" si="0"/>
        <v>3.9242675406708661E-3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2025431.37</v>
      </c>
      <c r="D117" s="53">
        <f t="shared" si="0"/>
        <v>6.430822002249012E-2</v>
      </c>
      <c r="E117" s="49"/>
    </row>
    <row r="118" spans="1:5" x14ac:dyDescent="0.2">
      <c r="A118" s="51">
        <v>5131</v>
      </c>
      <c r="B118" s="49" t="s">
        <v>380</v>
      </c>
      <c r="C118" s="52">
        <v>362570.23</v>
      </c>
      <c r="D118" s="53">
        <f t="shared" si="0"/>
        <v>1.1511743359857631E-2</v>
      </c>
      <c r="E118" s="49"/>
    </row>
    <row r="119" spans="1:5" x14ac:dyDescent="0.2">
      <c r="A119" s="51">
        <v>5132</v>
      </c>
      <c r="B119" s="49" t="s">
        <v>381</v>
      </c>
      <c r="C119" s="52">
        <v>14392</v>
      </c>
      <c r="D119" s="53">
        <f t="shared" si="0"/>
        <v>4.569514999482198E-4</v>
      </c>
      <c r="E119" s="49"/>
    </row>
    <row r="120" spans="1:5" x14ac:dyDescent="0.2">
      <c r="A120" s="51">
        <v>5133</v>
      </c>
      <c r="B120" s="49" t="s">
        <v>382</v>
      </c>
      <c r="C120" s="52">
        <v>57954.400000000001</v>
      </c>
      <c r="D120" s="53">
        <f t="shared" si="0"/>
        <v>1.8400743474568588E-3</v>
      </c>
      <c r="E120" s="49"/>
    </row>
    <row r="121" spans="1:5" x14ac:dyDescent="0.2">
      <c r="A121" s="51">
        <v>5134</v>
      </c>
      <c r="B121" s="49" t="s">
        <v>383</v>
      </c>
      <c r="C121" s="52">
        <v>215439.87</v>
      </c>
      <c r="D121" s="53">
        <f t="shared" si="0"/>
        <v>6.8402982035262287E-3</v>
      </c>
      <c r="E121" s="49"/>
    </row>
    <row r="122" spans="1:5" x14ac:dyDescent="0.2">
      <c r="A122" s="51">
        <v>5135</v>
      </c>
      <c r="B122" s="49" t="s">
        <v>384</v>
      </c>
      <c r="C122" s="52">
        <v>293073.78000000003</v>
      </c>
      <c r="D122" s="53">
        <f t="shared" si="0"/>
        <v>9.3052045140699421E-3</v>
      </c>
      <c r="E122" s="49"/>
    </row>
    <row r="123" spans="1:5" x14ac:dyDescent="0.2">
      <c r="A123" s="51">
        <v>5136</v>
      </c>
      <c r="B123" s="49" t="s">
        <v>385</v>
      </c>
      <c r="C123" s="52">
        <v>40</v>
      </c>
      <c r="D123" s="53">
        <f t="shared" si="0"/>
        <v>1.2700152861262362E-6</v>
      </c>
      <c r="E123" s="49"/>
    </row>
    <row r="124" spans="1:5" x14ac:dyDescent="0.2">
      <c r="A124" s="51">
        <v>5137</v>
      </c>
      <c r="B124" s="49" t="s">
        <v>386</v>
      </c>
      <c r="C124" s="52">
        <v>21723</v>
      </c>
      <c r="D124" s="53">
        <f t="shared" si="0"/>
        <v>6.8971355151300573E-4</v>
      </c>
      <c r="E124" s="49"/>
    </row>
    <row r="125" spans="1:5" x14ac:dyDescent="0.2">
      <c r="A125" s="51">
        <v>5138</v>
      </c>
      <c r="B125" s="49" t="s">
        <v>387</v>
      </c>
      <c r="C125" s="52">
        <v>410508.95</v>
      </c>
      <c r="D125" s="53">
        <f t="shared" si="0"/>
        <v>1.303381603979077E-2</v>
      </c>
      <c r="E125" s="49"/>
    </row>
    <row r="126" spans="1:5" x14ac:dyDescent="0.2">
      <c r="A126" s="51">
        <v>5139</v>
      </c>
      <c r="B126" s="49" t="s">
        <v>388</v>
      </c>
      <c r="C126" s="52">
        <v>649729.14</v>
      </c>
      <c r="D126" s="53">
        <f t="shared" si="0"/>
        <v>2.0629148491041336E-2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1509361.58</v>
      </c>
      <c r="D127" s="53">
        <f t="shared" si="0"/>
        <v>4.7922806972291204E-2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1509361.58</v>
      </c>
      <c r="D137" s="53">
        <f t="shared" si="0"/>
        <v>4.7922806972291204E-2</v>
      </c>
      <c r="E137" s="49"/>
    </row>
    <row r="138" spans="1:5" x14ac:dyDescent="0.2">
      <c r="A138" s="51">
        <v>5241</v>
      </c>
      <c r="B138" s="49" t="s">
        <v>398</v>
      </c>
      <c r="C138" s="52">
        <v>1509361.58</v>
      </c>
      <c r="D138" s="53">
        <f t="shared" si="0"/>
        <v>4.7922806972291204E-2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5" t="s">
        <v>672</v>
      </c>
      <c r="B1" s="155"/>
      <c r="C1" s="155"/>
      <c r="D1" s="27" t="s">
        <v>617</v>
      </c>
      <c r="E1" s="28">
        <v>2022</v>
      </c>
    </row>
    <row r="2" spans="1:5" ht="18.95" customHeight="1" x14ac:dyDescent="0.2">
      <c r="A2" s="155" t="s">
        <v>623</v>
      </c>
      <c r="B2" s="155"/>
      <c r="C2" s="155"/>
      <c r="D2" s="27" t="s">
        <v>618</v>
      </c>
      <c r="E2" s="28" t="s">
        <v>620</v>
      </c>
    </row>
    <row r="3" spans="1:5" ht="18.95" customHeight="1" x14ac:dyDescent="0.2">
      <c r="A3" s="155" t="s">
        <v>673</v>
      </c>
      <c r="B3" s="155"/>
      <c r="C3" s="155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6092999.1200000001</v>
      </c>
    </row>
    <row r="15" spans="1:5" x14ac:dyDescent="0.2">
      <c r="A15" s="33">
        <v>3220</v>
      </c>
      <c r="B15" s="29" t="s">
        <v>473</v>
      </c>
      <c r="C15" s="34">
        <v>5238867.71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5" t="s">
        <v>672</v>
      </c>
      <c r="B1" s="155"/>
      <c r="C1" s="155"/>
      <c r="D1" s="27" t="s">
        <v>617</v>
      </c>
      <c r="E1" s="28">
        <v>2022</v>
      </c>
    </row>
    <row r="2" spans="1:5" s="35" customFormat="1" ht="18.95" customHeight="1" x14ac:dyDescent="0.25">
      <c r="A2" s="155" t="s">
        <v>624</v>
      </c>
      <c r="B2" s="155"/>
      <c r="C2" s="155"/>
      <c r="D2" s="27" t="s">
        <v>618</v>
      </c>
      <c r="E2" s="28" t="s">
        <v>620</v>
      </c>
    </row>
    <row r="3" spans="1:5" s="35" customFormat="1" ht="18.95" customHeight="1" x14ac:dyDescent="0.25">
      <c r="A3" s="155" t="s">
        <v>673</v>
      </c>
      <c r="B3" s="155"/>
      <c r="C3" s="155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11196.5</v>
      </c>
      <c r="D8" s="34">
        <v>0</v>
      </c>
    </row>
    <row r="9" spans="1:5" x14ac:dyDescent="0.2">
      <c r="A9" s="33">
        <v>1112</v>
      </c>
      <c r="B9" s="29" t="s">
        <v>487</v>
      </c>
      <c r="C9" s="34">
        <v>7579611.1900000004</v>
      </c>
      <c r="D9" s="34">
        <v>3002492.1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7590807.6900000004</v>
      </c>
      <c r="D15" s="123">
        <f>SUM(D8:D14)</f>
        <v>3002492.1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346357.1</v>
      </c>
      <c r="D28" s="123">
        <f>SUM(D29:D36)</f>
        <v>346357.1</v>
      </c>
    </row>
    <row r="29" spans="1:4" x14ac:dyDescent="0.2">
      <c r="A29" s="33">
        <v>1241</v>
      </c>
      <c r="B29" s="29" t="s">
        <v>239</v>
      </c>
      <c r="C29" s="34">
        <v>289358.09999999998</v>
      </c>
      <c r="D29" s="34">
        <v>289358.09999999998</v>
      </c>
    </row>
    <row r="30" spans="1:4" x14ac:dyDescent="0.2">
      <c r="A30" s="33">
        <v>1242</v>
      </c>
      <c r="B30" s="29" t="s">
        <v>240</v>
      </c>
      <c r="C30" s="34">
        <v>41695</v>
      </c>
      <c r="D30" s="34">
        <v>41695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15304</v>
      </c>
      <c r="D34" s="34">
        <v>15304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346357.1</v>
      </c>
      <c r="D43" s="123">
        <f>D20+D28+D37</f>
        <v>346357.1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6092999.1200000001</v>
      </c>
      <c r="D47" s="123">
        <v>1088534.05</v>
      </c>
    </row>
    <row r="48" spans="1:5" x14ac:dyDescent="0.2">
      <c r="A48" s="33"/>
      <c r="B48" s="124" t="s">
        <v>629</v>
      </c>
      <c r="C48" s="123">
        <f>C51+C63+C95+C98+C49</f>
        <v>0</v>
      </c>
      <c r="D48" s="123">
        <f>D51+D63+D95+D98+D49</f>
        <v>762924.19</v>
      </c>
    </row>
    <row r="49" spans="1:4" x14ac:dyDescent="0.2">
      <c r="A49" s="139">
        <v>5100</v>
      </c>
      <c r="B49" s="140" t="s">
        <v>361</v>
      </c>
      <c r="C49" s="141">
        <f>SUM(C50:C50)</f>
        <v>0</v>
      </c>
      <c r="D49" s="141">
        <f>SUM(D50:D50)</f>
        <v>0</v>
      </c>
    </row>
    <row r="50" spans="1:4" x14ac:dyDescent="0.2">
      <c r="A50" s="142">
        <v>5130</v>
      </c>
      <c r="B50" s="143" t="s">
        <v>662</v>
      </c>
      <c r="C50" s="144">
        <v>0</v>
      </c>
      <c r="D50" s="144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0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0</v>
      </c>
      <c r="D98" s="123">
        <f>SUM(D99:D103)</f>
        <v>762924.19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762924.19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0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39">
        <v>3100</v>
      </c>
      <c r="B105" s="145" t="s">
        <v>663</v>
      </c>
      <c r="C105" s="146">
        <f>SUM(C106:C109)</f>
        <v>0</v>
      </c>
      <c r="D105" s="146">
        <f>SUM(D106:D109)</f>
        <v>0</v>
      </c>
    </row>
    <row r="106" spans="1:4" x14ac:dyDescent="0.2">
      <c r="A106" s="142"/>
      <c r="B106" s="147" t="s">
        <v>664</v>
      </c>
      <c r="C106" s="148">
        <v>0</v>
      </c>
      <c r="D106" s="148">
        <v>0</v>
      </c>
    </row>
    <row r="107" spans="1:4" x14ac:dyDescent="0.2">
      <c r="A107" s="142"/>
      <c r="B107" s="147" t="s">
        <v>665</v>
      </c>
      <c r="C107" s="148">
        <v>0</v>
      </c>
      <c r="D107" s="148">
        <v>0</v>
      </c>
    </row>
    <row r="108" spans="1:4" x14ac:dyDescent="0.2">
      <c r="A108" s="142"/>
      <c r="B108" s="147" t="s">
        <v>666</v>
      </c>
      <c r="C108" s="148">
        <v>0</v>
      </c>
      <c r="D108" s="148">
        <v>0</v>
      </c>
    </row>
    <row r="109" spans="1:4" x14ac:dyDescent="0.2">
      <c r="A109" s="142"/>
      <c r="B109" s="147" t="s">
        <v>667</v>
      </c>
      <c r="C109" s="148">
        <v>0</v>
      </c>
      <c r="D109" s="148">
        <v>0</v>
      </c>
    </row>
    <row r="110" spans="1:4" x14ac:dyDescent="0.2">
      <c r="A110" s="142"/>
      <c r="B110" s="149" t="s">
        <v>668</v>
      </c>
      <c r="C110" s="141">
        <f>+C111</f>
        <v>0</v>
      </c>
      <c r="D110" s="141">
        <f>+D111</f>
        <v>0</v>
      </c>
    </row>
    <row r="111" spans="1:4" x14ac:dyDescent="0.2">
      <c r="A111" s="139">
        <v>1270</v>
      </c>
      <c r="B111" s="140" t="s">
        <v>254</v>
      </c>
      <c r="C111" s="146">
        <f>+C112</f>
        <v>0</v>
      </c>
      <c r="D111" s="146">
        <f>+D112</f>
        <v>0</v>
      </c>
    </row>
    <row r="112" spans="1:4" x14ac:dyDescent="0.2">
      <c r="A112" s="142">
        <v>1273</v>
      </c>
      <c r="B112" s="143" t="s">
        <v>669</v>
      </c>
      <c r="C112" s="148">
        <v>0</v>
      </c>
      <c r="D112" s="148">
        <v>0</v>
      </c>
    </row>
    <row r="113" spans="1:4" x14ac:dyDescent="0.2">
      <c r="A113" s="142"/>
      <c r="B113" s="149" t="s">
        <v>670</v>
      </c>
      <c r="C113" s="141">
        <f>+C114+C116</f>
        <v>0</v>
      </c>
      <c r="D113" s="141">
        <f>+D114+D116</f>
        <v>0</v>
      </c>
    </row>
    <row r="114" spans="1:4" x14ac:dyDescent="0.2">
      <c r="A114" s="139">
        <v>4300</v>
      </c>
      <c r="B114" s="145" t="s">
        <v>671</v>
      </c>
      <c r="C114" s="146">
        <f>+C115</f>
        <v>0</v>
      </c>
      <c r="D114" s="150">
        <f>+D115</f>
        <v>0</v>
      </c>
    </row>
    <row r="115" spans="1:4" x14ac:dyDescent="0.2">
      <c r="A115" s="142">
        <v>4399</v>
      </c>
      <c r="B115" s="147" t="s">
        <v>354</v>
      </c>
      <c r="C115" s="148">
        <v>0</v>
      </c>
      <c r="D115" s="148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6092999.1200000001</v>
      </c>
      <c r="D126" s="123">
        <f>D47+D48+D104-D110-D113</f>
        <v>1851458.24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2022-10-18T15:40:10Z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